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0" yWindow="0" windowWidth="28800" windowHeight="14100"/>
  </bookViews>
  <sheets>
    <sheet name="Bevilgningsregnskap" sheetId="1" r:id="rId1"/>
    <sheet name="Utvikling overskudd over år" sheetId="2" r:id="rId2"/>
  </sheets>
  <definedNames>
    <definedName name="_xlnm.Print_Area" localSheetId="0">Bevilgningsregnskap!$A$1:$D$34</definedName>
    <definedName name="_xlnm.Print_Area" localSheetId="1">'Utvikling overskudd over år'!$A$1:$D$41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2" l="1"/>
  <c r="C40" i="2"/>
  <c r="C39" i="2"/>
  <c r="D39" i="2" s="1"/>
  <c r="D38" i="2"/>
  <c r="D36" i="2"/>
  <c r="D35" i="2"/>
  <c r="B35" i="2"/>
  <c r="D34" i="2"/>
  <c r="D32" i="2"/>
  <c r="D31" i="2"/>
  <c r="D30" i="2"/>
  <c r="D28" i="2"/>
  <c r="D27" i="2"/>
  <c r="D26" i="2"/>
  <c r="D24" i="2"/>
  <c r="D23" i="2"/>
  <c r="D22" i="2"/>
  <c r="D20" i="2"/>
  <c r="D19" i="2"/>
  <c r="D18" i="2"/>
  <c r="D16" i="2"/>
  <c r="D15" i="2"/>
  <c r="D14" i="2"/>
  <c r="D12" i="2"/>
  <c r="D11" i="2"/>
  <c r="D10" i="2"/>
  <c r="D8" i="2"/>
  <c r="A31" i="1"/>
  <c r="D30" i="1"/>
  <c r="D32" i="1" s="1"/>
  <c r="C30" i="1"/>
  <c r="B30" i="1"/>
  <c r="B32" i="1" s="1"/>
  <c r="D18" i="1"/>
  <c r="C18" i="1"/>
  <c r="B18" i="1"/>
  <c r="D10" i="1"/>
  <c r="D12" i="1" s="1"/>
  <c r="D13" i="1" s="1"/>
  <c r="D15" i="1" s="1"/>
  <c r="C10" i="1"/>
  <c r="C12" i="1" s="1"/>
  <c r="C13" i="1" s="1"/>
  <c r="B10" i="1"/>
  <c r="B12" i="1" s="1"/>
  <c r="B13" i="1" s="1"/>
  <c r="B15" i="1" s="1"/>
  <c r="E6" i="1"/>
</calcChain>
</file>

<file path=xl/comments1.xml><?xml version="1.0" encoding="utf-8"?>
<comments xmlns="http://schemas.openxmlformats.org/spreadsheetml/2006/main">
  <authors>
    <author>Lars Christian Botten</author>
  </authors>
  <commentList>
    <comment ref="B35" authorId="0" shapeId="0">
      <text>
        <r>
          <rPr>
            <b/>
            <sz val="9"/>
            <color indexed="81"/>
            <rFont val="Tahoma"/>
            <charset val="1"/>
          </rPr>
          <t>Lars Christian Botten:</t>
        </r>
        <r>
          <rPr>
            <sz val="9"/>
            <color indexed="81"/>
            <rFont val="Tahoma"/>
            <charset val="1"/>
          </rPr>
          <t xml:space="preserve">
Inkludert 1,4 mill tilhørende PCs NFR-prosjekt.</t>
        </r>
      </text>
    </comment>
    <comment ref="C38" authorId="0" shapeId="0">
      <text>
        <r>
          <rPr>
            <b/>
            <sz val="9"/>
            <color indexed="81"/>
            <rFont val="Tahoma"/>
            <family val="2"/>
          </rPr>
          <t>Lars Christian Botten:</t>
        </r>
        <r>
          <rPr>
            <sz val="9"/>
            <color indexed="81"/>
            <rFont val="Tahoma"/>
            <family val="2"/>
          </rPr>
          <t xml:space="preserve">
Inkludert UB#IB på 7.879</t>
        </r>
      </text>
    </comment>
  </commentList>
</comments>
</file>

<file path=xl/sharedStrings.xml><?xml version="1.0" encoding="utf-8"?>
<sst xmlns="http://schemas.openxmlformats.org/spreadsheetml/2006/main" count="48" uniqueCount="37">
  <si>
    <t>Årsregnskap 2022</t>
  </si>
  <si>
    <t xml:space="preserve"> </t>
  </si>
  <si>
    <t>Tall i millioner</t>
  </si>
  <si>
    <t>Bevilgningsfinansiert virksomhet</t>
  </si>
  <si>
    <t>Regnskap 31/12</t>
  </si>
  <si>
    <t>Opprinnelig årsbudsjett</t>
  </si>
  <si>
    <t>Årsprognose                          Utarbeidet september 2022</t>
  </si>
  <si>
    <r>
      <t>Overført fra 2021</t>
    </r>
    <r>
      <rPr>
        <b/>
        <sz val="14"/>
        <color indexed="8"/>
        <rFont val="Calibri"/>
        <family val="2"/>
      </rPr>
      <t>, inkludert UiO-prosjekter og BoA</t>
    </r>
  </si>
  <si>
    <t>Inntekter</t>
  </si>
  <si>
    <t>Personalkostnader</t>
  </si>
  <si>
    <t>Driftskostnader/investeringer</t>
  </si>
  <si>
    <t>Resultat før bidrag fra BoA</t>
  </si>
  <si>
    <t>Nettobidrag fra prosjektporteføljen</t>
  </si>
  <si>
    <t>Årsresultat</t>
  </si>
  <si>
    <r>
      <t>Akkumulert mindreforbruk Basis</t>
    </r>
    <r>
      <rPr>
        <b/>
        <sz val="9"/>
        <rFont val="Calibri"/>
        <family val="2"/>
      </rPr>
      <t xml:space="preserve"> Inkl Klarspråk og Arfa II</t>
    </r>
  </si>
  <si>
    <t>Sum UiO-interne prosjekter og likviditet fra BoA</t>
  </si>
  <si>
    <t>Akkumulert mindreforbruk Bevilgningsfinansiert virksomhet</t>
  </si>
  <si>
    <r>
      <t xml:space="preserve">Mindreforbruk                                                                        </t>
    </r>
    <r>
      <rPr>
        <b/>
        <sz val="9"/>
        <rFont val="Calibri"/>
        <family val="2"/>
      </rPr>
      <t>Overskudd</t>
    </r>
  </si>
  <si>
    <r>
      <t xml:space="preserve">Resultat underliggende enheter       </t>
    </r>
    <r>
      <rPr>
        <b/>
        <sz val="16"/>
        <rFont val="Calibri"/>
        <family val="2"/>
      </rPr>
      <t xml:space="preserve">                                                           Tall i 1.000</t>
    </r>
  </si>
  <si>
    <r>
      <t xml:space="preserve">herav IKRS </t>
    </r>
    <r>
      <rPr>
        <b/>
        <sz val="12"/>
        <color indexed="8"/>
        <rFont val="Calibri"/>
        <family val="2"/>
      </rPr>
      <t>inkl. JussBuss</t>
    </r>
  </si>
  <si>
    <r>
      <t xml:space="preserve">herav IFP </t>
    </r>
    <r>
      <rPr>
        <b/>
        <sz val="10"/>
        <color indexed="8"/>
        <rFont val="Calibri"/>
        <family val="2"/>
      </rPr>
      <t>inkl Arfa II 2 mill</t>
    </r>
  </si>
  <si>
    <t>herav NIFS</t>
  </si>
  <si>
    <r>
      <t xml:space="preserve">herav IOR </t>
    </r>
    <r>
      <rPr>
        <b/>
        <sz val="10"/>
        <color indexed="8"/>
        <rFont val="Calibri"/>
        <family val="2"/>
      </rPr>
      <t>inkl. PluriCourts og Klarspråk 3 mill</t>
    </r>
  </si>
  <si>
    <t>herav SMR</t>
  </si>
  <si>
    <t>herav Fak.adm</t>
  </si>
  <si>
    <t>Akkumulert mindreforbruk Basis</t>
  </si>
  <si>
    <t>Resultatutvikling Det juridiske fakultet</t>
  </si>
  <si>
    <t>Basis uten interne prosjekter</t>
  </si>
  <si>
    <r>
      <t xml:space="preserve">Sorte tall = overskudd    </t>
    </r>
    <r>
      <rPr>
        <b/>
        <sz val="12"/>
        <color indexed="10"/>
        <rFont val="Calibri"/>
        <family val="2"/>
      </rPr>
      <t>Røde tall = underskudd</t>
    </r>
  </si>
  <si>
    <t>Tidspunkt</t>
  </si>
  <si>
    <t>Akkumulert resultat M-NOK</t>
  </si>
  <si>
    <t>Resultat i tertialet T-NOK</t>
  </si>
  <si>
    <t>12-måneders rullerende resultat</t>
  </si>
  <si>
    <r>
      <t xml:space="preserve">30.04.2022                                          </t>
    </r>
    <r>
      <rPr>
        <sz val="8"/>
        <color indexed="8"/>
        <rFont val="Calibri"/>
        <family val="2"/>
      </rPr>
      <t>Inkl Arfa II og Klarspråk, 5 mill</t>
    </r>
  </si>
  <si>
    <r>
      <t xml:space="preserve">31.08.2022                                          </t>
    </r>
    <r>
      <rPr>
        <sz val="8"/>
        <color indexed="8"/>
        <rFont val="Calibri"/>
        <family val="2"/>
      </rPr>
      <t>Inkl Arfa II og Klarspråk, 5 mill</t>
    </r>
  </si>
  <si>
    <r>
      <t xml:space="preserve">31.12.2022                                          </t>
    </r>
    <r>
      <rPr>
        <sz val="8"/>
        <color indexed="8"/>
        <rFont val="Calibri"/>
        <family val="2"/>
      </rPr>
      <t>Inkl Arfa II og Klarspråk, 5 mill</t>
    </r>
  </si>
  <si>
    <t>M\Presentasjon PMR 14.02.2023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</si>
</sst>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6" formatCode="_ * #,##0.0_ ;_ * \-#,##0.0_ ;_ * &quot;-&quot;??_ ;_ @_ "/>
    <numFmt numFmtId="167" formatCode="_ * #,##0_ ;_ * \-#,##0_ ;_ * &quot;-&quot;??_ ;_ @_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indexed="10"/>
      <name val="Calibri"/>
      <family val="2"/>
    </font>
    <font>
      <b/>
      <sz val="2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9"/>
      <name val="Calibri"/>
      <family val="2"/>
    </font>
    <font>
      <b/>
      <sz val="2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6"/>
      <name val="Calibri"/>
      <family val="2"/>
    </font>
    <font>
      <b/>
      <sz val="18"/>
      <color theme="1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3" fillId="0" borderId="0" xfId="0" applyNumberFormat="1" applyFont="1"/>
    <xf numFmtId="0" fontId="10" fillId="0" borderId="1" xfId="0" applyFont="1" applyBorder="1"/>
    <xf numFmtId="164" fontId="10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15" fillId="0" borderId="1" xfId="0" applyFont="1" applyBorder="1" applyAlignment="1">
      <alignment vertical="center"/>
    </xf>
    <xf numFmtId="164" fontId="17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/>
    </xf>
    <xf numFmtId="166" fontId="19" fillId="0" borderId="1" xfId="1" applyNumberFormat="1" applyFont="1" applyBorder="1" applyAlignment="1">
      <alignment horizontal="right"/>
    </xf>
    <xf numFmtId="0" fontId="18" fillId="0" borderId="1" xfId="0" applyFont="1" applyBorder="1" applyAlignment="1">
      <alignment vertical="center" wrapText="1"/>
    </xf>
    <xf numFmtId="0" fontId="21" fillId="0" borderId="0" xfId="0" applyFont="1" applyBorder="1" applyAlignment="1">
      <alignment horizontal="left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/>
    <xf numFmtId="164" fontId="10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/>
    </xf>
    <xf numFmtId="167" fontId="20" fillId="0" borderId="1" xfId="1" applyNumberFormat="1" applyFont="1" applyBorder="1" applyAlignment="1">
      <alignment horizontal="center" vertical="center"/>
    </xf>
    <xf numFmtId="167" fontId="14" fillId="0" borderId="1" xfId="1" applyNumberFormat="1" applyFont="1" applyBorder="1" applyAlignment="1">
      <alignment horizontal="center" vertical="center"/>
    </xf>
    <xf numFmtId="0" fontId="20" fillId="0" borderId="0" xfId="0" applyFont="1" applyAlignment="1">
      <alignment horizontal="right"/>
    </xf>
    <xf numFmtId="0" fontId="20" fillId="0" borderId="1" xfId="0" applyFont="1" applyBorder="1" applyAlignment="1">
      <alignment horizontal="right" vertical="center"/>
    </xf>
    <xf numFmtId="0" fontId="20" fillId="0" borderId="0" xfId="0" applyFont="1" applyBorder="1" applyAlignment="1">
      <alignment horizontal="right"/>
    </xf>
    <xf numFmtId="0" fontId="18" fillId="0" borderId="1" xfId="0" applyFont="1" applyBorder="1" applyAlignment="1">
      <alignment vertical="center"/>
    </xf>
    <xf numFmtId="167" fontId="6" fillId="0" borderId="1" xfId="1" applyNumberFormat="1" applyFont="1" applyBorder="1" applyAlignment="1">
      <alignment horizontal="right" vertical="center"/>
    </xf>
    <xf numFmtId="167" fontId="18" fillId="0" borderId="1" xfId="1" applyNumberFormat="1" applyFont="1" applyBorder="1" applyAlignment="1">
      <alignment horizontal="right" vertical="center"/>
    </xf>
    <xf numFmtId="167" fontId="19" fillId="0" borderId="1" xfId="1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167" fontId="27" fillId="0" borderId="0" xfId="1" applyNumberFormat="1" applyFont="1" applyBorder="1" applyAlignment="1">
      <alignment horizontal="right" vertical="center"/>
    </xf>
    <xf numFmtId="167" fontId="28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4" fillId="0" borderId="1" xfId="0" applyFont="1" applyBorder="1" applyAlignment="1">
      <alignment horizontal="center"/>
    </xf>
    <xf numFmtId="167" fontId="14" fillId="0" borderId="1" xfId="1" applyNumberFormat="1" applyFont="1" applyBorder="1" applyAlignment="1">
      <alignment horizontal="center"/>
    </xf>
    <xf numFmtId="0" fontId="0" fillId="0" borderId="1" xfId="0" applyBorder="1"/>
    <xf numFmtId="167" fontId="3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4" fillId="0" borderId="0" xfId="0" applyFont="1" applyBorder="1" applyAlignment="1">
      <alignment horizontal="center"/>
    </xf>
    <xf numFmtId="167" fontId="14" fillId="0" borderId="0" xfId="1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32" fillId="0" borderId="0" xfId="0" applyFont="1" applyAlignment="1">
      <alignment vertic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tabSelected="1" workbookViewId="0">
      <selection sqref="A1:D1"/>
    </sheetView>
  </sheetViews>
  <sheetFormatPr baseColWidth="10" defaultColWidth="9.140625" defaultRowHeight="15" x14ac:dyDescent="0.25"/>
  <cols>
    <col min="1" max="1" width="76.42578125" bestFit="1" customWidth="1"/>
    <col min="2" max="3" width="20.5703125" customWidth="1"/>
    <col min="4" max="4" width="28.140625" customWidth="1"/>
    <col min="5" max="5" width="4.85546875" bestFit="1" customWidth="1"/>
    <col min="257" max="257" width="76.42578125" bestFit="1" customWidth="1"/>
    <col min="258" max="259" width="20.5703125" customWidth="1"/>
    <col min="260" max="260" width="28.140625" customWidth="1"/>
    <col min="261" max="261" width="4.85546875" bestFit="1" customWidth="1"/>
    <col min="513" max="513" width="76.42578125" bestFit="1" customWidth="1"/>
    <col min="514" max="515" width="20.5703125" customWidth="1"/>
    <col min="516" max="516" width="28.140625" customWidth="1"/>
    <col min="517" max="517" width="4.85546875" bestFit="1" customWidth="1"/>
    <col min="769" max="769" width="76.42578125" bestFit="1" customWidth="1"/>
    <col min="770" max="771" width="20.5703125" customWidth="1"/>
    <col min="772" max="772" width="28.140625" customWidth="1"/>
    <col min="773" max="773" width="4.85546875" bestFit="1" customWidth="1"/>
    <col min="1025" max="1025" width="76.42578125" bestFit="1" customWidth="1"/>
    <col min="1026" max="1027" width="20.5703125" customWidth="1"/>
    <col min="1028" max="1028" width="28.140625" customWidth="1"/>
    <col min="1029" max="1029" width="4.85546875" bestFit="1" customWidth="1"/>
    <col min="1281" max="1281" width="76.42578125" bestFit="1" customWidth="1"/>
    <col min="1282" max="1283" width="20.5703125" customWidth="1"/>
    <col min="1284" max="1284" width="28.140625" customWidth="1"/>
    <col min="1285" max="1285" width="4.85546875" bestFit="1" customWidth="1"/>
    <col min="1537" max="1537" width="76.42578125" bestFit="1" customWidth="1"/>
    <col min="1538" max="1539" width="20.5703125" customWidth="1"/>
    <col min="1540" max="1540" width="28.140625" customWidth="1"/>
    <col min="1541" max="1541" width="4.85546875" bestFit="1" customWidth="1"/>
    <col min="1793" max="1793" width="76.42578125" bestFit="1" customWidth="1"/>
    <col min="1794" max="1795" width="20.5703125" customWidth="1"/>
    <col min="1796" max="1796" width="28.140625" customWidth="1"/>
    <col min="1797" max="1797" width="4.85546875" bestFit="1" customWidth="1"/>
    <col min="2049" max="2049" width="76.42578125" bestFit="1" customWidth="1"/>
    <col min="2050" max="2051" width="20.5703125" customWidth="1"/>
    <col min="2052" max="2052" width="28.140625" customWidth="1"/>
    <col min="2053" max="2053" width="4.85546875" bestFit="1" customWidth="1"/>
    <col min="2305" max="2305" width="76.42578125" bestFit="1" customWidth="1"/>
    <col min="2306" max="2307" width="20.5703125" customWidth="1"/>
    <col min="2308" max="2308" width="28.140625" customWidth="1"/>
    <col min="2309" max="2309" width="4.85546875" bestFit="1" customWidth="1"/>
    <col min="2561" max="2561" width="76.42578125" bestFit="1" customWidth="1"/>
    <col min="2562" max="2563" width="20.5703125" customWidth="1"/>
    <col min="2564" max="2564" width="28.140625" customWidth="1"/>
    <col min="2565" max="2565" width="4.85546875" bestFit="1" customWidth="1"/>
    <col min="2817" max="2817" width="76.42578125" bestFit="1" customWidth="1"/>
    <col min="2818" max="2819" width="20.5703125" customWidth="1"/>
    <col min="2820" max="2820" width="28.140625" customWidth="1"/>
    <col min="2821" max="2821" width="4.85546875" bestFit="1" customWidth="1"/>
    <col min="3073" max="3073" width="76.42578125" bestFit="1" customWidth="1"/>
    <col min="3074" max="3075" width="20.5703125" customWidth="1"/>
    <col min="3076" max="3076" width="28.140625" customWidth="1"/>
    <col min="3077" max="3077" width="4.85546875" bestFit="1" customWidth="1"/>
    <col min="3329" max="3329" width="76.42578125" bestFit="1" customWidth="1"/>
    <col min="3330" max="3331" width="20.5703125" customWidth="1"/>
    <col min="3332" max="3332" width="28.140625" customWidth="1"/>
    <col min="3333" max="3333" width="4.85546875" bestFit="1" customWidth="1"/>
    <col min="3585" max="3585" width="76.42578125" bestFit="1" customWidth="1"/>
    <col min="3586" max="3587" width="20.5703125" customWidth="1"/>
    <col min="3588" max="3588" width="28.140625" customWidth="1"/>
    <col min="3589" max="3589" width="4.85546875" bestFit="1" customWidth="1"/>
    <col min="3841" max="3841" width="76.42578125" bestFit="1" customWidth="1"/>
    <col min="3842" max="3843" width="20.5703125" customWidth="1"/>
    <col min="3844" max="3844" width="28.140625" customWidth="1"/>
    <col min="3845" max="3845" width="4.85546875" bestFit="1" customWidth="1"/>
    <col min="4097" max="4097" width="76.42578125" bestFit="1" customWidth="1"/>
    <col min="4098" max="4099" width="20.5703125" customWidth="1"/>
    <col min="4100" max="4100" width="28.140625" customWidth="1"/>
    <col min="4101" max="4101" width="4.85546875" bestFit="1" customWidth="1"/>
    <col min="4353" max="4353" width="76.42578125" bestFit="1" customWidth="1"/>
    <col min="4354" max="4355" width="20.5703125" customWidth="1"/>
    <col min="4356" max="4356" width="28.140625" customWidth="1"/>
    <col min="4357" max="4357" width="4.85546875" bestFit="1" customWidth="1"/>
    <col min="4609" max="4609" width="76.42578125" bestFit="1" customWidth="1"/>
    <col min="4610" max="4611" width="20.5703125" customWidth="1"/>
    <col min="4612" max="4612" width="28.140625" customWidth="1"/>
    <col min="4613" max="4613" width="4.85546875" bestFit="1" customWidth="1"/>
    <col min="4865" max="4865" width="76.42578125" bestFit="1" customWidth="1"/>
    <col min="4866" max="4867" width="20.5703125" customWidth="1"/>
    <col min="4868" max="4868" width="28.140625" customWidth="1"/>
    <col min="4869" max="4869" width="4.85546875" bestFit="1" customWidth="1"/>
    <col min="5121" max="5121" width="76.42578125" bestFit="1" customWidth="1"/>
    <col min="5122" max="5123" width="20.5703125" customWidth="1"/>
    <col min="5124" max="5124" width="28.140625" customWidth="1"/>
    <col min="5125" max="5125" width="4.85546875" bestFit="1" customWidth="1"/>
    <col min="5377" max="5377" width="76.42578125" bestFit="1" customWidth="1"/>
    <col min="5378" max="5379" width="20.5703125" customWidth="1"/>
    <col min="5380" max="5380" width="28.140625" customWidth="1"/>
    <col min="5381" max="5381" width="4.85546875" bestFit="1" customWidth="1"/>
    <col min="5633" max="5633" width="76.42578125" bestFit="1" customWidth="1"/>
    <col min="5634" max="5635" width="20.5703125" customWidth="1"/>
    <col min="5636" max="5636" width="28.140625" customWidth="1"/>
    <col min="5637" max="5637" width="4.85546875" bestFit="1" customWidth="1"/>
    <col min="5889" max="5889" width="76.42578125" bestFit="1" customWidth="1"/>
    <col min="5890" max="5891" width="20.5703125" customWidth="1"/>
    <col min="5892" max="5892" width="28.140625" customWidth="1"/>
    <col min="5893" max="5893" width="4.85546875" bestFit="1" customWidth="1"/>
    <col min="6145" max="6145" width="76.42578125" bestFit="1" customWidth="1"/>
    <col min="6146" max="6147" width="20.5703125" customWidth="1"/>
    <col min="6148" max="6148" width="28.140625" customWidth="1"/>
    <col min="6149" max="6149" width="4.85546875" bestFit="1" customWidth="1"/>
    <col min="6401" max="6401" width="76.42578125" bestFit="1" customWidth="1"/>
    <col min="6402" max="6403" width="20.5703125" customWidth="1"/>
    <col min="6404" max="6404" width="28.140625" customWidth="1"/>
    <col min="6405" max="6405" width="4.85546875" bestFit="1" customWidth="1"/>
    <col min="6657" max="6657" width="76.42578125" bestFit="1" customWidth="1"/>
    <col min="6658" max="6659" width="20.5703125" customWidth="1"/>
    <col min="6660" max="6660" width="28.140625" customWidth="1"/>
    <col min="6661" max="6661" width="4.85546875" bestFit="1" customWidth="1"/>
    <col min="6913" max="6913" width="76.42578125" bestFit="1" customWidth="1"/>
    <col min="6914" max="6915" width="20.5703125" customWidth="1"/>
    <col min="6916" max="6916" width="28.140625" customWidth="1"/>
    <col min="6917" max="6917" width="4.85546875" bestFit="1" customWidth="1"/>
    <col min="7169" max="7169" width="76.42578125" bestFit="1" customWidth="1"/>
    <col min="7170" max="7171" width="20.5703125" customWidth="1"/>
    <col min="7172" max="7172" width="28.140625" customWidth="1"/>
    <col min="7173" max="7173" width="4.85546875" bestFit="1" customWidth="1"/>
    <col min="7425" max="7425" width="76.42578125" bestFit="1" customWidth="1"/>
    <col min="7426" max="7427" width="20.5703125" customWidth="1"/>
    <col min="7428" max="7428" width="28.140625" customWidth="1"/>
    <col min="7429" max="7429" width="4.85546875" bestFit="1" customWidth="1"/>
    <col min="7681" max="7681" width="76.42578125" bestFit="1" customWidth="1"/>
    <col min="7682" max="7683" width="20.5703125" customWidth="1"/>
    <col min="7684" max="7684" width="28.140625" customWidth="1"/>
    <col min="7685" max="7685" width="4.85546875" bestFit="1" customWidth="1"/>
    <col min="7937" max="7937" width="76.42578125" bestFit="1" customWidth="1"/>
    <col min="7938" max="7939" width="20.5703125" customWidth="1"/>
    <col min="7940" max="7940" width="28.140625" customWidth="1"/>
    <col min="7941" max="7941" width="4.85546875" bestFit="1" customWidth="1"/>
    <col min="8193" max="8193" width="76.42578125" bestFit="1" customWidth="1"/>
    <col min="8194" max="8195" width="20.5703125" customWidth="1"/>
    <col min="8196" max="8196" width="28.140625" customWidth="1"/>
    <col min="8197" max="8197" width="4.85546875" bestFit="1" customWidth="1"/>
    <col min="8449" max="8449" width="76.42578125" bestFit="1" customWidth="1"/>
    <col min="8450" max="8451" width="20.5703125" customWidth="1"/>
    <col min="8452" max="8452" width="28.140625" customWidth="1"/>
    <col min="8453" max="8453" width="4.85546875" bestFit="1" customWidth="1"/>
    <col min="8705" max="8705" width="76.42578125" bestFit="1" customWidth="1"/>
    <col min="8706" max="8707" width="20.5703125" customWidth="1"/>
    <col min="8708" max="8708" width="28.140625" customWidth="1"/>
    <col min="8709" max="8709" width="4.85546875" bestFit="1" customWidth="1"/>
    <col min="8961" max="8961" width="76.42578125" bestFit="1" customWidth="1"/>
    <col min="8962" max="8963" width="20.5703125" customWidth="1"/>
    <col min="8964" max="8964" width="28.140625" customWidth="1"/>
    <col min="8965" max="8965" width="4.85546875" bestFit="1" customWidth="1"/>
    <col min="9217" max="9217" width="76.42578125" bestFit="1" customWidth="1"/>
    <col min="9218" max="9219" width="20.5703125" customWidth="1"/>
    <col min="9220" max="9220" width="28.140625" customWidth="1"/>
    <col min="9221" max="9221" width="4.85546875" bestFit="1" customWidth="1"/>
    <col min="9473" max="9473" width="76.42578125" bestFit="1" customWidth="1"/>
    <col min="9474" max="9475" width="20.5703125" customWidth="1"/>
    <col min="9476" max="9476" width="28.140625" customWidth="1"/>
    <col min="9477" max="9477" width="4.85546875" bestFit="1" customWidth="1"/>
    <col min="9729" max="9729" width="76.42578125" bestFit="1" customWidth="1"/>
    <col min="9730" max="9731" width="20.5703125" customWidth="1"/>
    <col min="9732" max="9732" width="28.140625" customWidth="1"/>
    <col min="9733" max="9733" width="4.85546875" bestFit="1" customWidth="1"/>
    <col min="9985" max="9985" width="76.42578125" bestFit="1" customWidth="1"/>
    <col min="9986" max="9987" width="20.5703125" customWidth="1"/>
    <col min="9988" max="9988" width="28.140625" customWidth="1"/>
    <col min="9989" max="9989" width="4.85546875" bestFit="1" customWidth="1"/>
    <col min="10241" max="10241" width="76.42578125" bestFit="1" customWidth="1"/>
    <col min="10242" max="10243" width="20.5703125" customWidth="1"/>
    <col min="10244" max="10244" width="28.140625" customWidth="1"/>
    <col min="10245" max="10245" width="4.85546875" bestFit="1" customWidth="1"/>
    <col min="10497" max="10497" width="76.42578125" bestFit="1" customWidth="1"/>
    <col min="10498" max="10499" width="20.5703125" customWidth="1"/>
    <col min="10500" max="10500" width="28.140625" customWidth="1"/>
    <col min="10501" max="10501" width="4.85546875" bestFit="1" customWidth="1"/>
    <col min="10753" max="10753" width="76.42578125" bestFit="1" customWidth="1"/>
    <col min="10754" max="10755" width="20.5703125" customWidth="1"/>
    <col min="10756" max="10756" width="28.140625" customWidth="1"/>
    <col min="10757" max="10757" width="4.85546875" bestFit="1" customWidth="1"/>
    <col min="11009" max="11009" width="76.42578125" bestFit="1" customWidth="1"/>
    <col min="11010" max="11011" width="20.5703125" customWidth="1"/>
    <col min="11012" max="11012" width="28.140625" customWidth="1"/>
    <col min="11013" max="11013" width="4.85546875" bestFit="1" customWidth="1"/>
    <col min="11265" max="11265" width="76.42578125" bestFit="1" customWidth="1"/>
    <col min="11266" max="11267" width="20.5703125" customWidth="1"/>
    <col min="11268" max="11268" width="28.140625" customWidth="1"/>
    <col min="11269" max="11269" width="4.85546875" bestFit="1" customWidth="1"/>
    <col min="11521" max="11521" width="76.42578125" bestFit="1" customWidth="1"/>
    <col min="11522" max="11523" width="20.5703125" customWidth="1"/>
    <col min="11524" max="11524" width="28.140625" customWidth="1"/>
    <col min="11525" max="11525" width="4.85546875" bestFit="1" customWidth="1"/>
    <col min="11777" max="11777" width="76.42578125" bestFit="1" customWidth="1"/>
    <col min="11778" max="11779" width="20.5703125" customWidth="1"/>
    <col min="11780" max="11780" width="28.140625" customWidth="1"/>
    <col min="11781" max="11781" width="4.85546875" bestFit="1" customWidth="1"/>
    <col min="12033" max="12033" width="76.42578125" bestFit="1" customWidth="1"/>
    <col min="12034" max="12035" width="20.5703125" customWidth="1"/>
    <col min="12036" max="12036" width="28.140625" customWidth="1"/>
    <col min="12037" max="12037" width="4.85546875" bestFit="1" customWidth="1"/>
    <col min="12289" max="12289" width="76.42578125" bestFit="1" customWidth="1"/>
    <col min="12290" max="12291" width="20.5703125" customWidth="1"/>
    <col min="12292" max="12292" width="28.140625" customWidth="1"/>
    <col min="12293" max="12293" width="4.85546875" bestFit="1" customWidth="1"/>
    <col min="12545" max="12545" width="76.42578125" bestFit="1" customWidth="1"/>
    <col min="12546" max="12547" width="20.5703125" customWidth="1"/>
    <col min="12548" max="12548" width="28.140625" customWidth="1"/>
    <col min="12549" max="12549" width="4.85546875" bestFit="1" customWidth="1"/>
    <col min="12801" max="12801" width="76.42578125" bestFit="1" customWidth="1"/>
    <col min="12802" max="12803" width="20.5703125" customWidth="1"/>
    <col min="12804" max="12804" width="28.140625" customWidth="1"/>
    <col min="12805" max="12805" width="4.85546875" bestFit="1" customWidth="1"/>
    <col min="13057" max="13057" width="76.42578125" bestFit="1" customWidth="1"/>
    <col min="13058" max="13059" width="20.5703125" customWidth="1"/>
    <col min="13060" max="13060" width="28.140625" customWidth="1"/>
    <col min="13061" max="13061" width="4.85546875" bestFit="1" customWidth="1"/>
    <col min="13313" max="13313" width="76.42578125" bestFit="1" customWidth="1"/>
    <col min="13314" max="13315" width="20.5703125" customWidth="1"/>
    <col min="13316" max="13316" width="28.140625" customWidth="1"/>
    <col min="13317" max="13317" width="4.85546875" bestFit="1" customWidth="1"/>
    <col min="13569" max="13569" width="76.42578125" bestFit="1" customWidth="1"/>
    <col min="13570" max="13571" width="20.5703125" customWidth="1"/>
    <col min="13572" max="13572" width="28.140625" customWidth="1"/>
    <col min="13573" max="13573" width="4.85546875" bestFit="1" customWidth="1"/>
    <col min="13825" max="13825" width="76.42578125" bestFit="1" customWidth="1"/>
    <col min="13826" max="13827" width="20.5703125" customWidth="1"/>
    <col min="13828" max="13828" width="28.140625" customWidth="1"/>
    <col min="13829" max="13829" width="4.85546875" bestFit="1" customWidth="1"/>
    <col min="14081" max="14081" width="76.42578125" bestFit="1" customWidth="1"/>
    <col min="14082" max="14083" width="20.5703125" customWidth="1"/>
    <col min="14084" max="14084" width="28.140625" customWidth="1"/>
    <col min="14085" max="14085" width="4.85546875" bestFit="1" customWidth="1"/>
    <col min="14337" max="14337" width="76.42578125" bestFit="1" customWidth="1"/>
    <col min="14338" max="14339" width="20.5703125" customWidth="1"/>
    <col min="14340" max="14340" width="28.140625" customWidth="1"/>
    <col min="14341" max="14341" width="4.85546875" bestFit="1" customWidth="1"/>
    <col min="14593" max="14593" width="76.42578125" bestFit="1" customWidth="1"/>
    <col min="14594" max="14595" width="20.5703125" customWidth="1"/>
    <col min="14596" max="14596" width="28.140625" customWidth="1"/>
    <col min="14597" max="14597" width="4.85546875" bestFit="1" customWidth="1"/>
    <col min="14849" max="14849" width="76.42578125" bestFit="1" customWidth="1"/>
    <col min="14850" max="14851" width="20.5703125" customWidth="1"/>
    <col min="14852" max="14852" width="28.140625" customWidth="1"/>
    <col min="14853" max="14853" width="4.85546875" bestFit="1" customWidth="1"/>
    <col min="15105" max="15105" width="76.42578125" bestFit="1" customWidth="1"/>
    <col min="15106" max="15107" width="20.5703125" customWidth="1"/>
    <col min="15108" max="15108" width="28.140625" customWidth="1"/>
    <col min="15109" max="15109" width="4.85546875" bestFit="1" customWidth="1"/>
    <col min="15361" max="15361" width="76.42578125" bestFit="1" customWidth="1"/>
    <col min="15362" max="15363" width="20.5703125" customWidth="1"/>
    <col min="15364" max="15364" width="28.140625" customWidth="1"/>
    <col min="15365" max="15365" width="4.85546875" bestFit="1" customWidth="1"/>
    <col min="15617" max="15617" width="76.42578125" bestFit="1" customWidth="1"/>
    <col min="15618" max="15619" width="20.5703125" customWidth="1"/>
    <col min="15620" max="15620" width="28.140625" customWidth="1"/>
    <col min="15621" max="15621" width="4.85546875" bestFit="1" customWidth="1"/>
    <col min="15873" max="15873" width="76.42578125" bestFit="1" customWidth="1"/>
    <col min="15874" max="15875" width="20.5703125" customWidth="1"/>
    <col min="15876" max="15876" width="28.140625" customWidth="1"/>
    <col min="15877" max="15877" width="4.85546875" bestFit="1" customWidth="1"/>
    <col min="16129" max="16129" width="76.42578125" bestFit="1" customWidth="1"/>
    <col min="16130" max="16131" width="20.5703125" customWidth="1"/>
    <col min="16132" max="16132" width="28.140625" customWidth="1"/>
    <col min="16133" max="16133" width="4.85546875" bestFit="1" customWidth="1"/>
  </cols>
  <sheetData>
    <row r="1" spans="1:5" ht="46.5" x14ac:dyDescent="0.25">
      <c r="A1" s="1" t="s">
        <v>0</v>
      </c>
      <c r="B1" s="1"/>
      <c r="C1" s="1"/>
      <c r="D1" s="1"/>
    </row>
    <row r="2" spans="1:5" ht="15.75" x14ac:dyDescent="0.25">
      <c r="A2" s="2" t="s">
        <v>1</v>
      </c>
      <c r="B2" s="2"/>
      <c r="C2" s="2"/>
      <c r="D2" s="2"/>
    </row>
    <row r="3" spans="1:5" ht="6.75" customHeight="1" x14ac:dyDescent="0.25"/>
    <row r="4" spans="1:5" ht="28.5" x14ac:dyDescent="0.45">
      <c r="A4" s="3" t="s">
        <v>2</v>
      </c>
      <c r="B4" s="4" t="s">
        <v>3</v>
      </c>
      <c r="C4" s="4"/>
      <c r="D4" s="4"/>
    </row>
    <row r="5" spans="1:5" ht="42" x14ac:dyDescent="0.25">
      <c r="B5" s="5" t="s">
        <v>4</v>
      </c>
      <c r="C5" s="6" t="s">
        <v>5</v>
      </c>
      <c r="D5" s="6" t="s">
        <v>6</v>
      </c>
    </row>
    <row r="6" spans="1:5" ht="31.5" x14ac:dyDescent="0.25">
      <c r="A6" s="7" t="s">
        <v>7</v>
      </c>
      <c r="B6" s="8">
        <v>-56.9</v>
      </c>
      <c r="C6" s="9">
        <v>-45.1</v>
      </c>
      <c r="D6" s="9">
        <v>-45.1</v>
      </c>
      <c r="E6" s="10">
        <f>B6-D6</f>
        <v>-11.799999999999997</v>
      </c>
    </row>
    <row r="7" spans="1:5" ht="31.5" x14ac:dyDescent="0.5">
      <c r="A7" s="11" t="s">
        <v>8</v>
      </c>
      <c r="B7" s="12">
        <v>-305.5</v>
      </c>
      <c r="C7" s="13">
        <v>-300.60000000000002</v>
      </c>
      <c r="D7" s="13">
        <v>-309.5</v>
      </c>
    </row>
    <row r="8" spans="1:5" ht="31.5" x14ac:dyDescent="0.5">
      <c r="A8" s="11" t="s">
        <v>9</v>
      </c>
      <c r="B8" s="12">
        <v>232</v>
      </c>
      <c r="C8" s="13">
        <v>229.8</v>
      </c>
      <c r="D8" s="13">
        <v>230.3</v>
      </c>
    </row>
    <row r="9" spans="1:5" ht="31.5" x14ac:dyDescent="0.45">
      <c r="A9" s="14" t="s">
        <v>10</v>
      </c>
      <c r="B9" s="12">
        <v>99.8</v>
      </c>
      <c r="C9" s="13">
        <v>105</v>
      </c>
      <c r="D9" s="13">
        <v>94.1</v>
      </c>
    </row>
    <row r="10" spans="1:5" ht="31.5" x14ac:dyDescent="0.45">
      <c r="A10" s="14" t="s">
        <v>11</v>
      </c>
      <c r="B10" s="12">
        <f>B7+B8+B9</f>
        <v>26.299999999999997</v>
      </c>
      <c r="C10" s="13">
        <f>C7+C8+C9</f>
        <v>34.199999999999989</v>
      </c>
      <c r="D10" s="13">
        <f>D7+D8+D9</f>
        <v>14.900000000000006</v>
      </c>
    </row>
    <row r="11" spans="1:5" ht="31.5" x14ac:dyDescent="0.5">
      <c r="A11" s="11" t="s">
        <v>12</v>
      </c>
      <c r="B11" s="12">
        <v>-45</v>
      </c>
      <c r="C11" s="13">
        <v>-32.299999999999997</v>
      </c>
      <c r="D11" s="13">
        <v>-40.5</v>
      </c>
    </row>
    <row r="12" spans="1:5" ht="31.5" x14ac:dyDescent="0.5">
      <c r="A12" s="11" t="s">
        <v>13</v>
      </c>
      <c r="B12" s="12">
        <f>B10+B11</f>
        <v>-18.700000000000003</v>
      </c>
      <c r="C12" s="13">
        <f>C10+C11</f>
        <v>1.8999999999999915</v>
      </c>
      <c r="D12" s="13">
        <f>D10+D11</f>
        <v>-25.599999999999994</v>
      </c>
    </row>
    <row r="13" spans="1:5" ht="31.5" x14ac:dyDescent="0.25">
      <c r="A13" s="15" t="s">
        <v>14</v>
      </c>
      <c r="B13" s="16">
        <f>B6+B12</f>
        <v>-75.599999999999994</v>
      </c>
      <c r="C13" s="17">
        <f>C6+C12</f>
        <v>-43.20000000000001</v>
      </c>
      <c r="D13" s="17">
        <f>D6+D12</f>
        <v>-70.699999999999989</v>
      </c>
    </row>
    <row r="14" spans="1:5" ht="23.25" x14ac:dyDescent="0.35">
      <c r="A14" s="18" t="s">
        <v>15</v>
      </c>
      <c r="B14" s="19">
        <v>-5.8</v>
      </c>
      <c r="C14" s="20" t="s">
        <v>1</v>
      </c>
      <c r="D14" s="20">
        <v>-6.5</v>
      </c>
    </row>
    <row r="15" spans="1:5" ht="31.5" x14ac:dyDescent="0.25">
      <c r="A15" s="21" t="s">
        <v>16</v>
      </c>
      <c r="B15" s="16">
        <f>B13+B14</f>
        <v>-81.399999999999991</v>
      </c>
      <c r="C15" s="17" t="s">
        <v>1</v>
      </c>
      <c r="D15" s="17">
        <f>D13+D14</f>
        <v>-77.199999999999989</v>
      </c>
    </row>
    <row r="16" spans="1:5" ht="24" x14ac:dyDescent="0.25">
      <c r="A16" s="22" t="s">
        <v>1</v>
      </c>
      <c r="B16" s="23" t="s">
        <v>17</v>
      </c>
      <c r="C16" s="23" t="s">
        <v>17</v>
      </c>
      <c r="D16" s="23" t="s">
        <v>17</v>
      </c>
    </row>
    <row r="17" spans="1:4" ht="31.5" x14ac:dyDescent="0.5">
      <c r="A17" s="24"/>
      <c r="B17" s="25"/>
      <c r="C17" s="25"/>
    </row>
    <row r="18" spans="1:4" ht="46.5" x14ac:dyDescent="0.25">
      <c r="A18" s="26" t="s">
        <v>18</v>
      </c>
      <c r="B18" s="27" t="str">
        <f>B5</f>
        <v>Regnskap 31/12</v>
      </c>
      <c r="C18" s="6" t="str">
        <f>C5</f>
        <v>Opprinnelig årsbudsjett</v>
      </c>
      <c r="D18" s="6" t="str">
        <f>D5</f>
        <v>Årsprognose                          Utarbeidet september 2022</v>
      </c>
    </row>
    <row r="19" spans="1:4" ht="23.25" x14ac:dyDescent="0.35">
      <c r="A19" s="28" t="s">
        <v>19</v>
      </c>
      <c r="B19" s="29">
        <v>-6812</v>
      </c>
      <c r="C19" s="30">
        <v>-3240</v>
      </c>
      <c r="D19" s="30">
        <v>-5305</v>
      </c>
    </row>
    <row r="20" spans="1:4" ht="23.25" x14ac:dyDescent="0.35">
      <c r="A20" s="31"/>
      <c r="B20" s="29"/>
      <c r="C20" s="30" t="s">
        <v>1</v>
      </c>
      <c r="D20" s="30"/>
    </row>
    <row r="21" spans="1:4" ht="23.25" x14ac:dyDescent="0.25">
      <c r="A21" s="32" t="s">
        <v>20</v>
      </c>
      <c r="B21" s="29">
        <v>-6768</v>
      </c>
      <c r="C21" s="30">
        <v>-3434</v>
      </c>
      <c r="D21" s="30">
        <v>-6914</v>
      </c>
    </row>
    <row r="22" spans="1:4" ht="23.25" x14ac:dyDescent="0.35">
      <c r="A22" s="31"/>
      <c r="B22" s="29" t="s">
        <v>1</v>
      </c>
      <c r="C22" s="30"/>
      <c r="D22" s="30"/>
    </row>
    <row r="23" spans="1:4" ht="23.25" x14ac:dyDescent="0.35">
      <c r="A23" s="28" t="s">
        <v>21</v>
      </c>
      <c r="B23" s="29">
        <v>-9601</v>
      </c>
      <c r="C23" s="30">
        <v>-4960</v>
      </c>
      <c r="D23" s="30">
        <v>-8310</v>
      </c>
    </row>
    <row r="24" spans="1:4" ht="23.25" x14ac:dyDescent="0.35">
      <c r="A24" s="33"/>
      <c r="B24" s="29"/>
      <c r="C24" s="30"/>
      <c r="D24" s="30"/>
    </row>
    <row r="25" spans="1:4" ht="23.25" x14ac:dyDescent="0.25">
      <c r="A25" s="32" t="s">
        <v>22</v>
      </c>
      <c r="B25" s="29">
        <v>-5103</v>
      </c>
      <c r="C25" s="30">
        <v>-2181</v>
      </c>
      <c r="D25" s="30">
        <v>-2746</v>
      </c>
    </row>
    <row r="26" spans="1:4" ht="23.25" x14ac:dyDescent="0.35">
      <c r="A26" s="31"/>
      <c r="B26" s="29"/>
      <c r="C26" s="30"/>
      <c r="D26" s="30"/>
    </row>
    <row r="27" spans="1:4" ht="23.25" x14ac:dyDescent="0.35">
      <c r="A27" s="28" t="s">
        <v>23</v>
      </c>
      <c r="B27" s="29">
        <v>-5570</v>
      </c>
      <c r="C27" s="30">
        <v>-3881</v>
      </c>
      <c r="D27" s="30">
        <v>-8822</v>
      </c>
    </row>
    <row r="28" spans="1:4" ht="23.25" x14ac:dyDescent="0.35">
      <c r="A28" s="31"/>
      <c r="B28" s="29"/>
      <c r="C28" s="30"/>
      <c r="D28" s="30" t="s">
        <v>1</v>
      </c>
    </row>
    <row r="29" spans="1:4" ht="23.25" x14ac:dyDescent="0.35">
      <c r="A29" s="28" t="s">
        <v>24</v>
      </c>
      <c r="B29" s="29">
        <v>-41789</v>
      </c>
      <c r="C29" s="30">
        <v>-25528</v>
      </c>
      <c r="D29" s="30">
        <v>-38671</v>
      </c>
    </row>
    <row r="30" spans="1:4" ht="21" x14ac:dyDescent="0.25">
      <c r="A30" s="34" t="s">
        <v>25</v>
      </c>
      <c r="B30" s="35">
        <f>SUM(B19:B29)</f>
        <v>-75643</v>
      </c>
      <c r="C30" s="36">
        <f>SUM(C19:C29)</f>
        <v>-43224</v>
      </c>
      <c r="D30" s="36">
        <f>SUM(D19:D29)</f>
        <v>-70768</v>
      </c>
    </row>
    <row r="31" spans="1:4" ht="18.75" x14ac:dyDescent="0.3">
      <c r="A31" s="18" t="str">
        <f>A14</f>
        <v>Sum UiO-interne prosjekter og likviditet fra BoA</v>
      </c>
      <c r="B31" s="37">
        <v>-5847</v>
      </c>
      <c r="C31" s="37" t="s">
        <v>1</v>
      </c>
      <c r="D31" s="37">
        <v>-6500</v>
      </c>
    </row>
    <row r="32" spans="1:4" ht="21" x14ac:dyDescent="0.25">
      <c r="A32" s="21" t="s">
        <v>16</v>
      </c>
      <c r="B32" s="35">
        <f>SUM(B30:B31)</f>
        <v>-81490</v>
      </c>
      <c r="C32" s="36" t="s">
        <v>1</v>
      </c>
      <c r="D32" s="36">
        <f>SUM(D30:D31)</f>
        <v>-77268</v>
      </c>
    </row>
    <row r="33" spans="1:4" ht="21" x14ac:dyDescent="0.35">
      <c r="A33" s="38"/>
      <c r="B33" s="39"/>
      <c r="C33" s="40"/>
      <c r="D33" s="40"/>
    </row>
    <row r="34" spans="1:4" ht="18.75" x14ac:dyDescent="0.3">
      <c r="A34" s="41" t="s">
        <v>36</v>
      </c>
      <c r="B34" s="42"/>
      <c r="C34" s="42"/>
    </row>
    <row r="35" spans="1:4" ht="18.75" x14ac:dyDescent="0.3">
      <c r="A35" s="43"/>
      <c r="B35" s="42"/>
      <c r="C35" s="42"/>
    </row>
    <row r="36" spans="1:4" ht="18.75" x14ac:dyDescent="0.3">
      <c r="A36" s="43"/>
      <c r="B36" s="42"/>
      <c r="C36" s="42"/>
    </row>
    <row r="37" spans="1:4" ht="18.75" x14ac:dyDescent="0.3">
      <c r="A37" s="43"/>
      <c r="B37" s="42"/>
      <c r="C37" s="42"/>
    </row>
    <row r="38" spans="1:4" ht="18.75" x14ac:dyDescent="0.3">
      <c r="A38" s="43"/>
      <c r="B38" s="42"/>
      <c r="C38" s="42"/>
    </row>
    <row r="39" spans="1:4" ht="18.75" x14ac:dyDescent="0.3">
      <c r="B39" s="42"/>
      <c r="C39" s="42"/>
    </row>
    <row r="40" spans="1:4" ht="18.75" x14ac:dyDescent="0.3">
      <c r="B40" s="42"/>
      <c r="C40" s="42"/>
    </row>
    <row r="41" spans="1:4" ht="18.75" x14ac:dyDescent="0.3">
      <c r="B41" s="42"/>
      <c r="C41" s="42"/>
    </row>
    <row r="42" spans="1:4" ht="18.75" x14ac:dyDescent="0.3">
      <c r="B42" s="42"/>
      <c r="C42" s="42"/>
    </row>
    <row r="43" spans="1:4" ht="18.75" x14ac:dyDescent="0.3">
      <c r="B43" s="42"/>
      <c r="C43" s="42"/>
    </row>
  </sheetData>
  <mergeCells count="3">
    <mergeCell ref="A1:D1"/>
    <mergeCell ref="A2:D2"/>
    <mergeCell ref="B4:D4"/>
  </mergeCells>
  <pageMargins left="0" right="0" top="0.78740157480314965" bottom="0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workbookViewId="0">
      <selection sqref="A1:D1"/>
    </sheetView>
  </sheetViews>
  <sheetFormatPr baseColWidth="10" defaultColWidth="9.140625" defaultRowHeight="15" x14ac:dyDescent="0.25"/>
  <cols>
    <col min="1" max="1" width="21.5703125" customWidth="1"/>
    <col min="2" max="2" width="26.28515625" customWidth="1"/>
    <col min="3" max="3" width="23.42578125" customWidth="1"/>
    <col min="4" max="4" width="25.140625" customWidth="1"/>
    <col min="257" max="257" width="21.5703125" customWidth="1"/>
    <col min="258" max="258" width="26.28515625" customWidth="1"/>
    <col min="259" max="259" width="23.42578125" customWidth="1"/>
    <col min="260" max="260" width="25.140625" customWidth="1"/>
    <col min="513" max="513" width="21.5703125" customWidth="1"/>
    <col min="514" max="514" width="26.28515625" customWidth="1"/>
    <col min="515" max="515" width="23.42578125" customWidth="1"/>
    <col min="516" max="516" width="25.140625" customWidth="1"/>
    <col min="769" max="769" width="21.5703125" customWidth="1"/>
    <col min="770" max="770" width="26.28515625" customWidth="1"/>
    <col min="771" max="771" width="23.42578125" customWidth="1"/>
    <col min="772" max="772" width="25.140625" customWidth="1"/>
    <col min="1025" max="1025" width="21.5703125" customWidth="1"/>
    <col min="1026" max="1026" width="26.28515625" customWidth="1"/>
    <col min="1027" max="1027" width="23.42578125" customWidth="1"/>
    <col min="1028" max="1028" width="25.140625" customWidth="1"/>
    <col min="1281" max="1281" width="21.5703125" customWidth="1"/>
    <col min="1282" max="1282" width="26.28515625" customWidth="1"/>
    <col min="1283" max="1283" width="23.42578125" customWidth="1"/>
    <col min="1284" max="1284" width="25.140625" customWidth="1"/>
    <col min="1537" max="1537" width="21.5703125" customWidth="1"/>
    <col min="1538" max="1538" width="26.28515625" customWidth="1"/>
    <col min="1539" max="1539" width="23.42578125" customWidth="1"/>
    <col min="1540" max="1540" width="25.140625" customWidth="1"/>
    <col min="1793" max="1793" width="21.5703125" customWidth="1"/>
    <col min="1794" max="1794" width="26.28515625" customWidth="1"/>
    <col min="1795" max="1795" width="23.42578125" customWidth="1"/>
    <col min="1796" max="1796" width="25.140625" customWidth="1"/>
    <col min="2049" max="2049" width="21.5703125" customWidth="1"/>
    <col min="2050" max="2050" width="26.28515625" customWidth="1"/>
    <col min="2051" max="2051" width="23.42578125" customWidth="1"/>
    <col min="2052" max="2052" width="25.140625" customWidth="1"/>
    <col min="2305" max="2305" width="21.5703125" customWidth="1"/>
    <col min="2306" max="2306" width="26.28515625" customWidth="1"/>
    <col min="2307" max="2307" width="23.42578125" customWidth="1"/>
    <col min="2308" max="2308" width="25.140625" customWidth="1"/>
    <col min="2561" max="2561" width="21.5703125" customWidth="1"/>
    <col min="2562" max="2562" width="26.28515625" customWidth="1"/>
    <col min="2563" max="2563" width="23.42578125" customWidth="1"/>
    <col min="2564" max="2564" width="25.140625" customWidth="1"/>
    <col min="2817" max="2817" width="21.5703125" customWidth="1"/>
    <col min="2818" max="2818" width="26.28515625" customWidth="1"/>
    <col min="2819" max="2819" width="23.42578125" customWidth="1"/>
    <col min="2820" max="2820" width="25.140625" customWidth="1"/>
    <col min="3073" max="3073" width="21.5703125" customWidth="1"/>
    <col min="3074" max="3074" width="26.28515625" customWidth="1"/>
    <col min="3075" max="3075" width="23.42578125" customWidth="1"/>
    <col min="3076" max="3076" width="25.140625" customWidth="1"/>
    <col min="3329" max="3329" width="21.5703125" customWidth="1"/>
    <col min="3330" max="3330" width="26.28515625" customWidth="1"/>
    <col min="3331" max="3331" width="23.42578125" customWidth="1"/>
    <col min="3332" max="3332" width="25.140625" customWidth="1"/>
    <col min="3585" max="3585" width="21.5703125" customWidth="1"/>
    <col min="3586" max="3586" width="26.28515625" customWidth="1"/>
    <col min="3587" max="3587" width="23.42578125" customWidth="1"/>
    <col min="3588" max="3588" width="25.140625" customWidth="1"/>
    <col min="3841" max="3841" width="21.5703125" customWidth="1"/>
    <col min="3842" max="3842" width="26.28515625" customWidth="1"/>
    <col min="3843" max="3843" width="23.42578125" customWidth="1"/>
    <col min="3844" max="3844" width="25.140625" customWidth="1"/>
    <col min="4097" max="4097" width="21.5703125" customWidth="1"/>
    <col min="4098" max="4098" width="26.28515625" customWidth="1"/>
    <col min="4099" max="4099" width="23.42578125" customWidth="1"/>
    <col min="4100" max="4100" width="25.140625" customWidth="1"/>
    <col min="4353" max="4353" width="21.5703125" customWidth="1"/>
    <col min="4354" max="4354" width="26.28515625" customWidth="1"/>
    <col min="4355" max="4355" width="23.42578125" customWidth="1"/>
    <col min="4356" max="4356" width="25.140625" customWidth="1"/>
    <col min="4609" max="4609" width="21.5703125" customWidth="1"/>
    <col min="4610" max="4610" width="26.28515625" customWidth="1"/>
    <col min="4611" max="4611" width="23.42578125" customWidth="1"/>
    <col min="4612" max="4612" width="25.140625" customWidth="1"/>
    <col min="4865" max="4865" width="21.5703125" customWidth="1"/>
    <col min="4866" max="4866" width="26.28515625" customWidth="1"/>
    <col min="4867" max="4867" width="23.42578125" customWidth="1"/>
    <col min="4868" max="4868" width="25.140625" customWidth="1"/>
    <col min="5121" max="5121" width="21.5703125" customWidth="1"/>
    <col min="5122" max="5122" width="26.28515625" customWidth="1"/>
    <col min="5123" max="5123" width="23.42578125" customWidth="1"/>
    <col min="5124" max="5124" width="25.140625" customWidth="1"/>
    <col min="5377" max="5377" width="21.5703125" customWidth="1"/>
    <col min="5378" max="5378" width="26.28515625" customWidth="1"/>
    <col min="5379" max="5379" width="23.42578125" customWidth="1"/>
    <col min="5380" max="5380" width="25.140625" customWidth="1"/>
    <col min="5633" max="5633" width="21.5703125" customWidth="1"/>
    <col min="5634" max="5634" width="26.28515625" customWidth="1"/>
    <col min="5635" max="5635" width="23.42578125" customWidth="1"/>
    <col min="5636" max="5636" width="25.140625" customWidth="1"/>
    <col min="5889" max="5889" width="21.5703125" customWidth="1"/>
    <col min="5890" max="5890" width="26.28515625" customWidth="1"/>
    <col min="5891" max="5891" width="23.42578125" customWidth="1"/>
    <col min="5892" max="5892" width="25.140625" customWidth="1"/>
    <col min="6145" max="6145" width="21.5703125" customWidth="1"/>
    <col min="6146" max="6146" width="26.28515625" customWidth="1"/>
    <col min="6147" max="6147" width="23.42578125" customWidth="1"/>
    <col min="6148" max="6148" width="25.140625" customWidth="1"/>
    <col min="6401" max="6401" width="21.5703125" customWidth="1"/>
    <col min="6402" max="6402" width="26.28515625" customWidth="1"/>
    <col min="6403" max="6403" width="23.42578125" customWidth="1"/>
    <col min="6404" max="6404" width="25.140625" customWidth="1"/>
    <col min="6657" max="6657" width="21.5703125" customWidth="1"/>
    <col min="6658" max="6658" width="26.28515625" customWidth="1"/>
    <col min="6659" max="6659" width="23.42578125" customWidth="1"/>
    <col min="6660" max="6660" width="25.140625" customWidth="1"/>
    <col min="6913" max="6913" width="21.5703125" customWidth="1"/>
    <col min="6914" max="6914" width="26.28515625" customWidth="1"/>
    <col min="6915" max="6915" width="23.42578125" customWidth="1"/>
    <col min="6916" max="6916" width="25.140625" customWidth="1"/>
    <col min="7169" max="7169" width="21.5703125" customWidth="1"/>
    <col min="7170" max="7170" width="26.28515625" customWidth="1"/>
    <col min="7171" max="7171" width="23.42578125" customWidth="1"/>
    <col min="7172" max="7172" width="25.140625" customWidth="1"/>
    <col min="7425" max="7425" width="21.5703125" customWidth="1"/>
    <col min="7426" max="7426" width="26.28515625" customWidth="1"/>
    <col min="7427" max="7427" width="23.42578125" customWidth="1"/>
    <col min="7428" max="7428" width="25.140625" customWidth="1"/>
    <col min="7681" max="7681" width="21.5703125" customWidth="1"/>
    <col min="7682" max="7682" width="26.28515625" customWidth="1"/>
    <col min="7683" max="7683" width="23.42578125" customWidth="1"/>
    <col min="7684" max="7684" width="25.140625" customWidth="1"/>
    <col min="7937" max="7937" width="21.5703125" customWidth="1"/>
    <col min="7938" max="7938" width="26.28515625" customWidth="1"/>
    <col min="7939" max="7939" width="23.42578125" customWidth="1"/>
    <col min="7940" max="7940" width="25.140625" customWidth="1"/>
    <col min="8193" max="8193" width="21.5703125" customWidth="1"/>
    <col min="8194" max="8194" width="26.28515625" customWidth="1"/>
    <col min="8195" max="8195" width="23.42578125" customWidth="1"/>
    <col min="8196" max="8196" width="25.140625" customWidth="1"/>
    <col min="8449" max="8449" width="21.5703125" customWidth="1"/>
    <col min="8450" max="8450" width="26.28515625" customWidth="1"/>
    <col min="8451" max="8451" width="23.42578125" customWidth="1"/>
    <col min="8452" max="8452" width="25.140625" customWidth="1"/>
    <col min="8705" max="8705" width="21.5703125" customWidth="1"/>
    <col min="8706" max="8706" width="26.28515625" customWidth="1"/>
    <col min="8707" max="8707" width="23.42578125" customWidth="1"/>
    <col min="8708" max="8708" width="25.140625" customWidth="1"/>
    <col min="8961" max="8961" width="21.5703125" customWidth="1"/>
    <col min="8962" max="8962" width="26.28515625" customWidth="1"/>
    <col min="8963" max="8963" width="23.42578125" customWidth="1"/>
    <col min="8964" max="8964" width="25.140625" customWidth="1"/>
    <col min="9217" max="9217" width="21.5703125" customWidth="1"/>
    <col min="9218" max="9218" width="26.28515625" customWidth="1"/>
    <col min="9219" max="9219" width="23.42578125" customWidth="1"/>
    <col min="9220" max="9220" width="25.140625" customWidth="1"/>
    <col min="9473" max="9473" width="21.5703125" customWidth="1"/>
    <col min="9474" max="9474" width="26.28515625" customWidth="1"/>
    <col min="9475" max="9475" width="23.42578125" customWidth="1"/>
    <col min="9476" max="9476" width="25.140625" customWidth="1"/>
    <col min="9729" max="9729" width="21.5703125" customWidth="1"/>
    <col min="9730" max="9730" width="26.28515625" customWidth="1"/>
    <col min="9731" max="9731" width="23.42578125" customWidth="1"/>
    <col min="9732" max="9732" width="25.140625" customWidth="1"/>
    <col min="9985" max="9985" width="21.5703125" customWidth="1"/>
    <col min="9986" max="9986" width="26.28515625" customWidth="1"/>
    <col min="9987" max="9987" width="23.42578125" customWidth="1"/>
    <col min="9988" max="9988" width="25.140625" customWidth="1"/>
    <col min="10241" max="10241" width="21.5703125" customWidth="1"/>
    <col min="10242" max="10242" width="26.28515625" customWidth="1"/>
    <col min="10243" max="10243" width="23.42578125" customWidth="1"/>
    <col min="10244" max="10244" width="25.140625" customWidth="1"/>
    <col min="10497" max="10497" width="21.5703125" customWidth="1"/>
    <col min="10498" max="10498" width="26.28515625" customWidth="1"/>
    <col min="10499" max="10499" width="23.42578125" customWidth="1"/>
    <col min="10500" max="10500" width="25.140625" customWidth="1"/>
    <col min="10753" max="10753" width="21.5703125" customWidth="1"/>
    <col min="10754" max="10754" width="26.28515625" customWidth="1"/>
    <col min="10755" max="10755" width="23.42578125" customWidth="1"/>
    <col min="10756" max="10756" width="25.140625" customWidth="1"/>
    <col min="11009" max="11009" width="21.5703125" customWidth="1"/>
    <col min="11010" max="11010" width="26.28515625" customWidth="1"/>
    <col min="11011" max="11011" width="23.42578125" customWidth="1"/>
    <col min="11012" max="11012" width="25.140625" customWidth="1"/>
    <col min="11265" max="11265" width="21.5703125" customWidth="1"/>
    <col min="11266" max="11266" width="26.28515625" customWidth="1"/>
    <col min="11267" max="11267" width="23.42578125" customWidth="1"/>
    <col min="11268" max="11268" width="25.140625" customWidth="1"/>
    <col min="11521" max="11521" width="21.5703125" customWidth="1"/>
    <col min="11522" max="11522" width="26.28515625" customWidth="1"/>
    <col min="11523" max="11523" width="23.42578125" customWidth="1"/>
    <col min="11524" max="11524" width="25.140625" customWidth="1"/>
    <col min="11777" max="11777" width="21.5703125" customWidth="1"/>
    <col min="11778" max="11778" width="26.28515625" customWidth="1"/>
    <col min="11779" max="11779" width="23.42578125" customWidth="1"/>
    <col min="11780" max="11780" width="25.140625" customWidth="1"/>
    <col min="12033" max="12033" width="21.5703125" customWidth="1"/>
    <col min="12034" max="12034" width="26.28515625" customWidth="1"/>
    <col min="12035" max="12035" width="23.42578125" customWidth="1"/>
    <col min="12036" max="12036" width="25.140625" customWidth="1"/>
    <col min="12289" max="12289" width="21.5703125" customWidth="1"/>
    <col min="12290" max="12290" width="26.28515625" customWidth="1"/>
    <col min="12291" max="12291" width="23.42578125" customWidth="1"/>
    <col min="12292" max="12292" width="25.140625" customWidth="1"/>
    <col min="12545" max="12545" width="21.5703125" customWidth="1"/>
    <col min="12546" max="12546" width="26.28515625" customWidth="1"/>
    <col min="12547" max="12547" width="23.42578125" customWidth="1"/>
    <col min="12548" max="12548" width="25.140625" customWidth="1"/>
    <col min="12801" max="12801" width="21.5703125" customWidth="1"/>
    <col min="12802" max="12802" width="26.28515625" customWidth="1"/>
    <col min="12803" max="12803" width="23.42578125" customWidth="1"/>
    <col min="12804" max="12804" width="25.140625" customWidth="1"/>
    <col min="13057" max="13057" width="21.5703125" customWidth="1"/>
    <col min="13058" max="13058" width="26.28515625" customWidth="1"/>
    <col min="13059" max="13059" width="23.42578125" customWidth="1"/>
    <col min="13060" max="13060" width="25.140625" customWidth="1"/>
    <col min="13313" max="13313" width="21.5703125" customWidth="1"/>
    <col min="13314" max="13314" width="26.28515625" customWidth="1"/>
    <col min="13315" max="13315" width="23.42578125" customWidth="1"/>
    <col min="13316" max="13316" width="25.140625" customWidth="1"/>
    <col min="13569" max="13569" width="21.5703125" customWidth="1"/>
    <col min="13570" max="13570" width="26.28515625" customWidth="1"/>
    <col min="13571" max="13571" width="23.42578125" customWidth="1"/>
    <col min="13572" max="13572" width="25.140625" customWidth="1"/>
    <col min="13825" max="13825" width="21.5703125" customWidth="1"/>
    <col min="13826" max="13826" width="26.28515625" customWidth="1"/>
    <col min="13827" max="13827" width="23.42578125" customWidth="1"/>
    <col min="13828" max="13828" width="25.140625" customWidth="1"/>
    <col min="14081" max="14081" width="21.5703125" customWidth="1"/>
    <col min="14082" max="14082" width="26.28515625" customWidth="1"/>
    <col min="14083" max="14083" width="23.42578125" customWidth="1"/>
    <col min="14084" max="14084" width="25.140625" customWidth="1"/>
    <col min="14337" max="14337" width="21.5703125" customWidth="1"/>
    <col min="14338" max="14338" width="26.28515625" customWidth="1"/>
    <col min="14339" max="14339" width="23.42578125" customWidth="1"/>
    <col min="14340" max="14340" width="25.140625" customWidth="1"/>
    <col min="14593" max="14593" width="21.5703125" customWidth="1"/>
    <col min="14594" max="14594" width="26.28515625" customWidth="1"/>
    <col min="14595" max="14595" width="23.42578125" customWidth="1"/>
    <col min="14596" max="14596" width="25.140625" customWidth="1"/>
    <col min="14849" max="14849" width="21.5703125" customWidth="1"/>
    <col min="14850" max="14850" width="26.28515625" customWidth="1"/>
    <col min="14851" max="14851" width="23.42578125" customWidth="1"/>
    <col min="14852" max="14852" width="25.140625" customWidth="1"/>
    <col min="15105" max="15105" width="21.5703125" customWidth="1"/>
    <col min="15106" max="15106" width="26.28515625" customWidth="1"/>
    <col min="15107" max="15107" width="23.42578125" customWidth="1"/>
    <col min="15108" max="15108" width="25.140625" customWidth="1"/>
    <col min="15361" max="15361" width="21.5703125" customWidth="1"/>
    <col min="15362" max="15362" width="26.28515625" customWidth="1"/>
    <col min="15363" max="15363" width="23.42578125" customWidth="1"/>
    <col min="15364" max="15364" width="25.140625" customWidth="1"/>
    <col min="15617" max="15617" width="21.5703125" customWidth="1"/>
    <col min="15618" max="15618" width="26.28515625" customWidth="1"/>
    <col min="15619" max="15619" width="23.42578125" customWidth="1"/>
    <col min="15620" max="15620" width="25.140625" customWidth="1"/>
    <col min="15873" max="15873" width="21.5703125" customWidth="1"/>
    <col min="15874" max="15874" width="26.28515625" customWidth="1"/>
    <col min="15875" max="15875" width="23.42578125" customWidth="1"/>
    <col min="15876" max="15876" width="25.140625" customWidth="1"/>
    <col min="16129" max="16129" width="21.5703125" customWidth="1"/>
    <col min="16130" max="16130" width="26.28515625" customWidth="1"/>
    <col min="16131" max="16131" width="23.42578125" customWidth="1"/>
    <col min="16132" max="16132" width="25.140625" customWidth="1"/>
  </cols>
  <sheetData>
    <row r="1" spans="1:4" ht="21" x14ac:dyDescent="0.35">
      <c r="A1" s="44" t="s">
        <v>26</v>
      </c>
      <c r="B1" s="44"/>
      <c r="C1" s="44"/>
      <c r="D1" s="44"/>
    </row>
    <row r="2" spans="1:4" x14ac:dyDescent="0.25">
      <c r="A2" s="45" t="s">
        <v>27</v>
      </c>
      <c r="B2" s="45"/>
      <c r="C2" s="45"/>
      <c r="D2" s="45"/>
    </row>
    <row r="3" spans="1:4" ht="15.75" x14ac:dyDescent="0.25">
      <c r="A3" s="46" t="s">
        <v>28</v>
      </c>
      <c r="B3" s="46"/>
      <c r="C3" s="46"/>
      <c r="D3" s="46"/>
    </row>
    <row r="5" spans="1:4" ht="37.5" x14ac:dyDescent="0.25">
      <c r="A5" s="47" t="s">
        <v>29</v>
      </c>
      <c r="B5" s="48" t="s">
        <v>30</v>
      </c>
      <c r="C5" s="48" t="s">
        <v>31</v>
      </c>
      <c r="D5" s="48" t="s">
        <v>32</v>
      </c>
    </row>
    <row r="6" spans="1:4" ht="18.75" x14ac:dyDescent="0.3">
      <c r="A6" s="49">
        <v>41759</v>
      </c>
      <c r="B6" s="50">
        <v>-27.2</v>
      </c>
      <c r="C6" s="51">
        <v>-2757</v>
      </c>
      <c r="D6" s="52"/>
    </row>
    <row r="7" spans="1:4" ht="18.75" x14ac:dyDescent="0.3">
      <c r="A7" s="49">
        <v>41882</v>
      </c>
      <c r="B7" s="50">
        <v>-31.9</v>
      </c>
      <c r="C7" s="51">
        <v>-4666</v>
      </c>
      <c r="D7" s="52"/>
    </row>
    <row r="8" spans="1:4" ht="18.75" x14ac:dyDescent="0.3">
      <c r="A8" s="49">
        <v>42004</v>
      </c>
      <c r="B8" s="50">
        <v>-27.4</v>
      </c>
      <c r="C8" s="53">
        <v>4487</v>
      </c>
      <c r="D8" s="51">
        <f>SUM(C6:C8)</f>
        <v>-2936</v>
      </c>
    </row>
    <row r="9" spans="1:4" ht="18.75" x14ac:dyDescent="0.3">
      <c r="A9" s="49"/>
      <c r="B9" s="50"/>
      <c r="C9" s="51"/>
      <c r="D9" s="51"/>
    </row>
    <row r="10" spans="1:4" ht="18.75" x14ac:dyDescent="0.3">
      <c r="A10" s="49">
        <v>42124</v>
      </c>
      <c r="B10" s="50">
        <v>-32.200000000000003</v>
      </c>
      <c r="C10" s="51">
        <v>-4793</v>
      </c>
      <c r="D10" s="51">
        <f>SUM(C7:C10)</f>
        <v>-4972</v>
      </c>
    </row>
    <row r="11" spans="1:4" ht="18.75" x14ac:dyDescent="0.3">
      <c r="A11" s="49">
        <v>42247</v>
      </c>
      <c r="B11" s="50">
        <v>-37.299999999999997</v>
      </c>
      <c r="C11" s="51">
        <v>-5136</v>
      </c>
      <c r="D11" s="51">
        <f>SUM(C8:C11)</f>
        <v>-5442</v>
      </c>
    </row>
    <row r="12" spans="1:4" ht="18.75" x14ac:dyDescent="0.3">
      <c r="A12" s="49">
        <v>42369</v>
      </c>
      <c r="B12" s="50">
        <v>-35.799999999999997</v>
      </c>
      <c r="C12" s="53">
        <v>1531</v>
      </c>
      <c r="D12" s="51">
        <f>SUM(C10:C12)</f>
        <v>-8398</v>
      </c>
    </row>
    <row r="13" spans="1:4" ht="18.75" x14ac:dyDescent="0.3">
      <c r="A13" s="54"/>
      <c r="B13" s="50"/>
      <c r="C13" s="51"/>
      <c r="D13" s="51"/>
    </row>
    <row r="14" spans="1:4" ht="18.75" x14ac:dyDescent="0.3">
      <c r="A14" s="49">
        <v>42490</v>
      </c>
      <c r="B14" s="50">
        <v>-38.299999999999997</v>
      </c>
      <c r="C14" s="51">
        <v>-2575</v>
      </c>
      <c r="D14" s="51">
        <f>SUM(C11:C14)</f>
        <v>-6180</v>
      </c>
    </row>
    <row r="15" spans="1:4" ht="18.75" x14ac:dyDescent="0.3">
      <c r="A15" s="49">
        <v>42613</v>
      </c>
      <c r="B15" s="50">
        <v>-39.6</v>
      </c>
      <c r="C15" s="51">
        <v>-1280</v>
      </c>
      <c r="D15" s="51">
        <f>SUM(C12:C15)</f>
        <v>-2324</v>
      </c>
    </row>
    <row r="16" spans="1:4" ht="18.75" x14ac:dyDescent="0.3">
      <c r="A16" s="49">
        <v>42735</v>
      </c>
      <c r="B16" s="55">
        <v>-30</v>
      </c>
      <c r="C16" s="53">
        <v>9670</v>
      </c>
      <c r="D16" s="53">
        <f>SUM(C14:C16)</f>
        <v>5815</v>
      </c>
    </row>
    <row r="17" spans="1:4" ht="18.75" x14ac:dyDescent="0.3">
      <c r="A17" s="49"/>
      <c r="B17" s="50"/>
      <c r="C17" s="51"/>
      <c r="D17" s="51"/>
    </row>
    <row r="18" spans="1:4" ht="18.75" x14ac:dyDescent="0.3">
      <c r="A18" s="49">
        <v>42855</v>
      </c>
      <c r="B18" s="50">
        <v>-18.399999999999999</v>
      </c>
      <c r="C18" s="53">
        <v>11518</v>
      </c>
      <c r="D18" s="53">
        <f>SUM(C15:C18)</f>
        <v>19908</v>
      </c>
    </row>
    <row r="19" spans="1:4" ht="18.75" x14ac:dyDescent="0.3">
      <c r="A19" s="49">
        <v>42978</v>
      </c>
      <c r="B19" s="50">
        <v>-18.2</v>
      </c>
      <c r="C19" s="53">
        <v>252</v>
      </c>
      <c r="D19" s="53">
        <f>SUM(C16:C19)</f>
        <v>21440</v>
      </c>
    </row>
    <row r="20" spans="1:4" ht="18.75" x14ac:dyDescent="0.3">
      <c r="A20" s="49">
        <v>43100</v>
      </c>
      <c r="B20" s="55">
        <v>-13</v>
      </c>
      <c r="C20" s="53">
        <v>5153</v>
      </c>
      <c r="D20" s="53">
        <f>SUM(C18:C20)</f>
        <v>16923</v>
      </c>
    </row>
    <row r="21" spans="1:4" ht="18.75" x14ac:dyDescent="0.3">
      <c r="A21" s="54"/>
      <c r="B21" s="50"/>
      <c r="C21" s="51"/>
      <c r="D21" s="53"/>
    </row>
    <row r="22" spans="1:4" ht="18.75" x14ac:dyDescent="0.3">
      <c r="A22" s="49">
        <v>43220</v>
      </c>
      <c r="B22" s="50">
        <v>-9.1999999999999993</v>
      </c>
      <c r="C22" s="53">
        <v>3791</v>
      </c>
      <c r="D22" s="53">
        <f>SUM(C19:C22)</f>
        <v>9196</v>
      </c>
    </row>
    <row r="23" spans="1:4" ht="18.75" x14ac:dyDescent="0.3">
      <c r="A23" s="49">
        <v>43343</v>
      </c>
      <c r="B23" s="50">
        <v>-6.5</v>
      </c>
      <c r="C23" s="53">
        <v>2710</v>
      </c>
      <c r="D23" s="53">
        <f>SUM(C20:C23)</f>
        <v>11654</v>
      </c>
    </row>
    <row r="24" spans="1:4" ht="18.75" x14ac:dyDescent="0.3">
      <c r="A24" s="49">
        <v>43465</v>
      </c>
      <c r="B24" s="50">
        <v>-5.2</v>
      </c>
      <c r="C24" s="53">
        <v>1369</v>
      </c>
      <c r="D24" s="53">
        <f>SUM(C22:C24)</f>
        <v>7870</v>
      </c>
    </row>
    <row r="25" spans="1:4" ht="18.75" x14ac:dyDescent="0.3">
      <c r="A25" s="56"/>
      <c r="B25" s="57"/>
      <c r="C25" s="53"/>
      <c r="D25" s="53"/>
    </row>
    <row r="26" spans="1:4" ht="18.75" x14ac:dyDescent="0.3">
      <c r="A26" s="49">
        <v>43585</v>
      </c>
      <c r="B26" s="50">
        <v>-4.7</v>
      </c>
      <c r="C26" s="53">
        <v>448</v>
      </c>
      <c r="D26" s="53">
        <f>SUM(C23:C26)</f>
        <v>4527</v>
      </c>
    </row>
    <row r="27" spans="1:4" ht="18.75" x14ac:dyDescent="0.3">
      <c r="A27" s="49">
        <v>43708</v>
      </c>
      <c r="B27" s="50">
        <v>-7.3</v>
      </c>
      <c r="C27" s="51">
        <v>-2566</v>
      </c>
      <c r="D27" s="51">
        <f>C24+C26+C27</f>
        <v>-749</v>
      </c>
    </row>
    <row r="28" spans="1:4" ht="18.75" x14ac:dyDescent="0.3">
      <c r="A28" s="49">
        <v>43830</v>
      </c>
      <c r="B28" s="50">
        <v>-11.9</v>
      </c>
      <c r="C28" s="51">
        <v>-4584</v>
      </c>
      <c r="D28" s="51">
        <f>SUM(C26:C28)</f>
        <v>-6702</v>
      </c>
    </row>
    <row r="29" spans="1:4" ht="18.75" x14ac:dyDescent="0.3">
      <c r="A29" s="56"/>
      <c r="B29" s="57"/>
      <c r="C29" s="58"/>
      <c r="D29" s="58"/>
    </row>
    <row r="30" spans="1:4" ht="18.75" x14ac:dyDescent="0.3">
      <c r="A30" s="49">
        <v>43951</v>
      </c>
      <c r="B30" s="50">
        <v>-18.600000000000001</v>
      </c>
      <c r="C30" s="51">
        <v>-6754</v>
      </c>
      <c r="D30" s="51">
        <f>SUM(C27:C30)</f>
        <v>-13904</v>
      </c>
    </row>
    <row r="31" spans="1:4" ht="18.75" x14ac:dyDescent="0.3">
      <c r="A31" s="49">
        <v>44074</v>
      </c>
      <c r="B31" s="50">
        <v>-28.2</v>
      </c>
      <c r="C31" s="51">
        <v>-9493</v>
      </c>
      <c r="D31" s="51">
        <f>SUM(C28:C31)</f>
        <v>-20831</v>
      </c>
    </row>
    <row r="32" spans="1:4" ht="18.75" x14ac:dyDescent="0.3">
      <c r="A32" s="49">
        <v>44196</v>
      </c>
      <c r="B32" s="55">
        <v>-30</v>
      </c>
      <c r="C32" s="51">
        <v>-1875</v>
      </c>
      <c r="D32" s="51">
        <f>SUM(C29:C32)</f>
        <v>-18122</v>
      </c>
    </row>
    <row r="33" spans="1:4" ht="18.75" x14ac:dyDescent="0.3">
      <c r="A33" s="56"/>
      <c r="C33" s="58"/>
    </row>
    <row r="34" spans="1:4" ht="18.75" x14ac:dyDescent="0.3">
      <c r="A34" s="59">
        <v>44316</v>
      </c>
      <c r="B34" s="50">
        <v>-36.1</v>
      </c>
      <c r="C34" s="51">
        <v>-6123</v>
      </c>
      <c r="D34" s="51">
        <f>SUM(C31:C34)</f>
        <v>-17491</v>
      </c>
    </row>
    <row r="35" spans="1:4" ht="18.75" x14ac:dyDescent="0.3">
      <c r="A35" s="59">
        <v>44439</v>
      </c>
      <c r="B35" s="50">
        <f>-41.9</f>
        <v>-41.9</v>
      </c>
      <c r="C35" s="51">
        <v>-5817</v>
      </c>
      <c r="D35" s="51">
        <f>C32+C34+C35</f>
        <v>-13815</v>
      </c>
    </row>
    <row r="36" spans="1:4" ht="18.75" x14ac:dyDescent="0.3">
      <c r="A36" s="59">
        <v>44561</v>
      </c>
      <c r="B36" s="55">
        <v>-47</v>
      </c>
      <c r="C36" s="51">
        <v>-5021</v>
      </c>
      <c r="D36" s="51">
        <f>C34+C35+C36</f>
        <v>-16961</v>
      </c>
    </row>
    <row r="37" spans="1:4" ht="18.75" x14ac:dyDescent="0.3">
      <c r="A37" s="60"/>
      <c r="B37" s="61"/>
      <c r="C37" s="58"/>
      <c r="D37" s="58"/>
    </row>
    <row r="38" spans="1:4" ht="26.25" x14ac:dyDescent="0.25">
      <c r="A38" s="62" t="s">
        <v>33</v>
      </c>
      <c r="B38" s="63">
        <v>-57.1</v>
      </c>
      <c r="C38" s="30">
        <v>-10098</v>
      </c>
      <c r="D38" s="30">
        <f>SUM(C35:C38)</f>
        <v>-20936</v>
      </c>
    </row>
    <row r="39" spans="1:4" ht="26.25" x14ac:dyDescent="0.25">
      <c r="A39" s="62" t="s">
        <v>34</v>
      </c>
      <c r="B39" s="63">
        <v>-67.900000000000006</v>
      </c>
      <c r="C39" s="30">
        <f>57093-67991</f>
        <v>-10898</v>
      </c>
      <c r="D39" s="30">
        <f>SUM(C36:C39)</f>
        <v>-26017</v>
      </c>
    </row>
    <row r="40" spans="1:4" ht="26.25" x14ac:dyDescent="0.25">
      <c r="A40" s="62" t="s">
        <v>35</v>
      </c>
      <c r="B40" s="63">
        <v>-75.599999999999994</v>
      </c>
      <c r="C40" s="30">
        <f>67991-75643</f>
        <v>-7652</v>
      </c>
      <c r="D40" s="30">
        <f>SUM(C37:C40)</f>
        <v>-28648</v>
      </c>
    </row>
    <row r="41" spans="1:4" x14ac:dyDescent="0.25">
      <c r="A41" s="64"/>
    </row>
  </sheetData>
  <mergeCells count="3">
    <mergeCell ref="A1:D1"/>
    <mergeCell ref="A2:D2"/>
    <mergeCell ref="A3:D3"/>
  </mergeCells>
  <pageMargins left="0.70866141732283472" right="0.70866141732283472" top="0.55118110236220474" bottom="0" header="0.31496062992125984" footer="0.31496062992125984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Bevilgningsregnskap</vt:lpstr>
      <vt:lpstr>Utvikling overskudd over år</vt:lpstr>
      <vt:lpstr>Bevilgningsregnskap!Utskriftsområde</vt:lpstr>
      <vt:lpstr>'Utvikling overskudd over år'!Utskriftsområde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Christian Botten</dc:creator>
  <cp:lastModifiedBy>Lars Christian Botten</cp:lastModifiedBy>
  <cp:lastPrinted>2023-02-07T11:55:19Z</cp:lastPrinted>
  <dcterms:created xsi:type="dcterms:W3CDTF">2023-02-07T11:48:47Z</dcterms:created>
  <dcterms:modified xsi:type="dcterms:W3CDTF">2023-02-07T11:57:05Z</dcterms:modified>
</cp:coreProperties>
</file>